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285" activeTab="0"/>
  </bookViews>
  <sheets>
    <sheet name="Arkusz1" sheetId="1" r:id="rId1"/>
    <sheet name="wycena" sheetId="2" r:id="rId2"/>
  </sheets>
  <definedNames/>
  <calcPr fullCalcOnLoad="1"/>
</workbook>
</file>

<file path=xl/sharedStrings.xml><?xml version="1.0" encoding="utf-8"?>
<sst xmlns="http://schemas.openxmlformats.org/spreadsheetml/2006/main" count="69" uniqueCount="60">
  <si>
    <t>Znak: EZ/805/104/23 (128274)</t>
  </si>
  <si>
    <t>ZAŁACZNIK NR 1 FORMULARZ ASORTYMENTOWO-CENOWY</t>
  </si>
  <si>
    <t>L.p.</t>
  </si>
  <si>
    <t>Nazwa międzynarodowa</t>
  </si>
  <si>
    <t>Nazwa handlowa</t>
  </si>
  <si>
    <t>CPV</t>
  </si>
  <si>
    <t>Postać/ rodzaj op. j.</t>
  </si>
  <si>
    <t>Dawka / wielkość op.j.</t>
  </si>
  <si>
    <t>Ilość w op.j.</t>
  </si>
  <si>
    <t xml:space="preserve">Ilość  </t>
  </si>
  <si>
    <t>Cena netto</t>
  </si>
  <si>
    <t>VAT</t>
  </si>
  <si>
    <t>Kwota VAT</t>
  </si>
  <si>
    <t>Cena brutto</t>
  </si>
  <si>
    <t xml:space="preserve">Wartość netto </t>
  </si>
  <si>
    <t>Wartość VAT</t>
  </si>
  <si>
    <t xml:space="preserve">Wartość brutto </t>
  </si>
  <si>
    <t>podmiot odpowiedzialny/importer równoległy/wytwórca (uwagi)</t>
  </si>
  <si>
    <t>Kod EAN</t>
  </si>
  <si>
    <t>ZADANIE 1</t>
  </si>
  <si>
    <t>Fosfomycinum trometamolum</t>
  </si>
  <si>
    <t>33651100-9</t>
  </si>
  <si>
    <t>granulat do sporządzania roztworu doustnego – saszetka</t>
  </si>
  <si>
    <t>3 g</t>
  </si>
  <si>
    <t>Ibuprofenum</t>
  </si>
  <si>
    <t>33661200-3</t>
  </si>
  <si>
    <t>zawiesina doustna</t>
  </si>
  <si>
    <t>0,1g/ 5ml</t>
  </si>
  <si>
    <t>130g</t>
  </si>
  <si>
    <t>kaps.</t>
  </si>
  <si>
    <t>0,2g</t>
  </si>
  <si>
    <t>ZADANIE 2</t>
  </si>
  <si>
    <t>Levetiracetamum</t>
  </si>
  <si>
    <t>33661300-4</t>
  </si>
  <si>
    <t>roztwór doustny</t>
  </si>
  <si>
    <t>0,1g/ml</t>
  </si>
  <si>
    <t>300ml</t>
  </si>
  <si>
    <t>ZADANIE 3</t>
  </si>
  <si>
    <t>Cefuroximum</t>
  </si>
  <si>
    <t>tabl.powl.</t>
  </si>
  <si>
    <t>0,5g</t>
  </si>
  <si>
    <t>ZADANIE 4</t>
  </si>
  <si>
    <t>Cefotaximum- stosowany bez ograniczeń wiekowych (od 1 doby życia)</t>
  </si>
  <si>
    <t>inj. iv.</t>
  </si>
  <si>
    <t>1g</t>
  </si>
  <si>
    <t>SUMA</t>
  </si>
  <si>
    <t>Farmacol</t>
  </si>
  <si>
    <t>Urtica</t>
  </si>
  <si>
    <t>Neuca</t>
  </si>
  <si>
    <t>średnia netto</t>
  </si>
  <si>
    <t>średnia brutto</t>
  </si>
  <si>
    <t>Biotaksym</t>
  </si>
  <si>
    <t>----</t>
  </si>
  <si>
    <t>Ibum 0,2/5ml</t>
  </si>
  <si>
    <t>Monural</t>
  </si>
  <si>
    <t>Ibuprofen 60k</t>
  </si>
  <si>
    <t>Levetiracetam sir</t>
  </si>
  <si>
    <t>---</t>
  </si>
  <si>
    <t>Zinoxx 500mg</t>
  </si>
  <si>
    <t>------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</si>
</sst>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.00"/>
    <numFmt numFmtId="165" formatCode="#,##0.00&quot;      &quot;;#,##0.00&quot;      &quot;;&quot;-&quot;#&quot;      &quot;;@&quot; &quot;"/>
    <numFmt numFmtId="166" formatCode="#,##0.00&quot; &quot;[$zł-415];[Red]&quot;-&quot;#,##0.00&quot; &quot;[$zł-415]"/>
  </numFmts>
  <fonts count="53">
    <font>
      <sz val="11"/>
      <color rgb="FF000000"/>
      <name val="Liberation Sans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Arial CE"/>
      <family val="0"/>
    </font>
    <font>
      <b/>
      <i/>
      <sz val="16"/>
      <color indexed="8"/>
      <name val="Liberation Sans"/>
      <family val="2"/>
    </font>
    <font>
      <b/>
      <i/>
      <u val="single"/>
      <sz val="11"/>
      <color indexed="8"/>
      <name val="Liberation Sans"/>
      <family val="2"/>
    </font>
    <font>
      <b/>
      <sz val="12"/>
      <color indexed="8"/>
      <name val="Calibri"/>
      <family val="2"/>
    </font>
    <font>
      <sz val="12"/>
      <color indexed="8"/>
      <name val="Liberation Sans"/>
      <family val="2"/>
    </font>
    <font>
      <b/>
      <sz val="12"/>
      <color indexed="8"/>
      <name val="Liberation Sans"/>
      <family val="2"/>
    </font>
    <font>
      <b/>
      <sz val="12"/>
      <color indexed="44"/>
      <name val="Liberation San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Arial CE"/>
      <family val="0"/>
    </font>
    <font>
      <b/>
      <i/>
      <sz val="16"/>
      <color rgb="FF000000"/>
      <name val="Liberation Sans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Liberation Sans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Liberation Sans"/>
      <family val="2"/>
    </font>
    <font>
      <b/>
      <sz val="12"/>
      <color rgb="FF000000"/>
      <name val="Liberation Sans"/>
      <family val="2"/>
    </font>
    <font>
      <b/>
      <sz val="12"/>
      <color rgb="FF66CCFF"/>
      <name val="Liberation San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DDDDDD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</borders>
  <cellStyleXfs count="7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165" fontId="31" fillId="0" borderId="0" applyBorder="0" applyProtection="0">
      <alignment/>
    </xf>
    <xf numFmtId="0" fontId="32" fillId="0" borderId="0" applyNumberFormat="0" applyBorder="0" applyProtection="0">
      <alignment/>
    </xf>
    <xf numFmtId="0" fontId="32" fillId="0" borderId="0" applyNumberFormat="0" applyBorder="0" applyProtection="0">
      <alignment/>
    </xf>
    <xf numFmtId="0" fontId="33" fillId="0" borderId="0" applyNumberFormat="0" applyBorder="0" applyProtection="0">
      <alignment/>
    </xf>
    <xf numFmtId="165" fontId="31" fillId="0" borderId="0" applyBorder="0" applyProtection="0">
      <alignment/>
    </xf>
    <xf numFmtId="9" fontId="31" fillId="0" borderId="0" applyBorder="0" applyProtection="0">
      <alignment/>
    </xf>
    <xf numFmtId="0" fontId="34" fillId="0" borderId="0" applyNumberFormat="0" applyBorder="0" applyProtection="0">
      <alignment horizontal="center"/>
    </xf>
    <xf numFmtId="0" fontId="34" fillId="0" borderId="0" applyNumberFormat="0" applyBorder="0" applyProtection="0">
      <alignment horizontal="center" textRotation="90"/>
    </xf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41" fillId="27" borderId="1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Border="0" applyProtection="0">
      <alignment/>
    </xf>
    <xf numFmtId="166" fontId="42" fillId="0" borderId="0" applyBorder="0" applyProtection="0">
      <alignment/>
    </xf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6" fillId="31" borderId="9" applyNumberFormat="0" applyFon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1" fontId="48" fillId="33" borderId="10" xfId="0" applyNumberFormat="1" applyFont="1" applyFill="1" applyBorder="1" applyAlignment="1">
      <alignment horizontal="center" vertical="center" wrapText="1"/>
    </xf>
    <xf numFmtId="4" fontId="48" fillId="33" borderId="10" xfId="48" applyNumberFormat="1" applyFont="1" applyFill="1" applyBorder="1" applyAlignment="1">
      <alignment horizontal="center" vertical="center" wrapText="1"/>
    </xf>
    <xf numFmtId="9" fontId="48" fillId="33" borderId="10" xfId="49" applyFont="1" applyFill="1" applyBorder="1" applyAlignment="1">
      <alignment horizontal="center" vertical="center" wrapText="1"/>
    </xf>
    <xf numFmtId="164" fontId="48" fillId="33" borderId="10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/>
    </xf>
    <xf numFmtId="0" fontId="32" fillId="0" borderId="10" xfId="0" applyFont="1" applyFill="1" applyBorder="1" applyAlignment="1">
      <alignment horizontal="center" vertical="center" wrapText="1"/>
    </xf>
    <xf numFmtId="0" fontId="32" fillId="34" borderId="10" xfId="59" applyFont="1" applyFill="1" applyBorder="1" applyAlignment="1">
      <alignment horizontal="center" vertical="center"/>
    </xf>
    <xf numFmtId="0" fontId="32" fillId="0" borderId="10" xfId="45" applyFont="1" applyFill="1" applyBorder="1" applyAlignment="1">
      <alignment horizontal="center" vertical="center" wrapText="1"/>
    </xf>
    <xf numFmtId="0" fontId="32" fillId="34" borderId="10" xfId="45" applyFont="1" applyFill="1" applyBorder="1" applyAlignment="1">
      <alignment horizontal="center" vertical="center" wrapText="1"/>
    </xf>
    <xf numFmtId="0" fontId="32" fillId="34" borderId="10" xfId="0" applyFont="1" applyFill="1" applyBorder="1" applyAlignment="1">
      <alignment horizontal="center" vertical="center" wrapText="1"/>
    </xf>
    <xf numFmtId="0" fontId="32" fillId="34" borderId="10" xfId="59" applyFont="1" applyFill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/>
    </xf>
    <xf numFmtId="4" fontId="32" fillId="34" borderId="10" xfId="45" applyNumberFormat="1" applyFont="1" applyFill="1" applyBorder="1" applyAlignment="1">
      <alignment horizontal="center" vertical="center" wrapText="1"/>
    </xf>
    <xf numFmtId="9" fontId="32" fillId="34" borderId="10" xfId="49" applyFont="1" applyFill="1" applyBorder="1" applyAlignment="1">
      <alignment horizontal="center" vertical="center" wrapText="1"/>
    </xf>
    <xf numFmtId="4" fontId="32" fillId="0" borderId="10" xfId="48" applyNumberFormat="1" applyFont="1" applyFill="1" applyBorder="1" applyAlignment="1">
      <alignment horizontal="center" vertical="center" wrapText="1"/>
    </xf>
    <xf numFmtId="4" fontId="32" fillId="0" borderId="10" xfId="49" applyNumberFormat="1" applyFont="1" applyFill="1" applyBorder="1" applyAlignment="1">
      <alignment horizontal="center" vertical="center" wrapText="1"/>
    </xf>
    <xf numFmtId="4" fontId="32" fillId="0" borderId="10" xfId="44" applyNumberFormat="1" applyFont="1" applyFill="1" applyBorder="1" applyAlignment="1">
      <alignment horizontal="center" vertical="center" wrapText="1"/>
    </xf>
    <xf numFmtId="0" fontId="32" fillId="34" borderId="10" xfId="0" applyFont="1" applyFill="1" applyBorder="1" applyAlignment="1">
      <alignment horizontal="center" vertical="center"/>
    </xf>
    <xf numFmtId="0" fontId="32" fillId="34" borderId="10" xfId="46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2" fontId="32" fillId="0" borderId="10" xfId="0" applyNumberFormat="1" applyFont="1" applyBorder="1" applyAlignment="1">
      <alignment horizontal="center" vertical="center"/>
    </xf>
    <xf numFmtId="0" fontId="32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4" fontId="32" fillId="0" borderId="10" xfId="0" applyNumberFormat="1" applyFont="1" applyBorder="1" applyAlignment="1">
      <alignment horizontal="center" vertical="center"/>
    </xf>
    <xf numFmtId="0" fontId="48" fillId="0" borderId="0" xfId="0" applyFont="1" applyFill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  <xf numFmtId="0" fontId="48" fillId="0" borderId="10" xfId="45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34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10" fontId="50" fillId="0" borderId="0" xfId="0" applyNumberFormat="1" applyFont="1" applyAlignment="1">
      <alignment/>
    </xf>
    <xf numFmtId="0" fontId="52" fillId="0" borderId="0" xfId="0" applyFont="1" applyAlignment="1">
      <alignment/>
    </xf>
    <xf numFmtId="4" fontId="50" fillId="35" borderId="0" xfId="0" applyNumberFormat="1" applyFont="1" applyFill="1" applyAlignment="1">
      <alignment/>
    </xf>
    <xf numFmtId="0" fontId="50" fillId="36" borderId="0" xfId="0" applyFont="1" applyFill="1" applyAlignment="1">
      <alignment/>
    </xf>
    <xf numFmtId="0" fontId="50" fillId="35" borderId="0" xfId="0" applyFont="1" applyFill="1" applyAlignment="1">
      <alignment/>
    </xf>
    <xf numFmtId="4" fontId="50" fillId="36" borderId="0" xfId="0" applyNumberFormat="1" applyFont="1" applyFill="1" applyAlignment="1">
      <alignment/>
    </xf>
    <xf numFmtId="4" fontId="51" fillId="35" borderId="0" xfId="0" applyNumberFormat="1" applyFont="1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10" fontId="0" fillId="0" borderId="0" xfId="0" applyNumberFormat="1" applyAlignment="1">
      <alignment/>
    </xf>
  </cellXfs>
  <cellStyles count="5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_Arkusz1" xfId="44"/>
    <cellStyle name="Excel Built-in Normal" xfId="45"/>
    <cellStyle name="Excel Built-in Normal 4" xfId="46"/>
    <cellStyle name="Excel Built-in Normalny 2" xfId="47"/>
    <cellStyle name="Excel_BuiltIn_Comma" xfId="48"/>
    <cellStyle name="Excel_BuiltIn_Percent" xfId="49"/>
    <cellStyle name="Heading" xfId="50"/>
    <cellStyle name="Heading1" xfId="51"/>
    <cellStyle name="Komórka połączona" xfId="52"/>
    <cellStyle name="Komórka zaznaczona" xfId="53"/>
    <cellStyle name="Nagłówek 1" xfId="54"/>
    <cellStyle name="Nagłówek 2" xfId="55"/>
    <cellStyle name="Nagłówek 3" xfId="56"/>
    <cellStyle name="Nagłówek 4" xfId="57"/>
    <cellStyle name="Neutralny" xfId="58"/>
    <cellStyle name="Normalny 2" xfId="59"/>
    <cellStyle name="Normalny 2 5" xfId="60"/>
    <cellStyle name="Obliczenia" xfId="61"/>
    <cellStyle name="Percent" xfId="62"/>
    <cellStyle name="Result" xfId="63"/>
    <cellStyle name="Result2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Zły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tabSelected="1" zoomScalePageLayoutView="0" workbookViewId="0" topLeftCell="A1">
      <selection activeCell="A1" sqref="A1:B1"/>
    </sheetView>
  </sheetViews>
  <sheetFormatPr defaultColWidth="9.00390625" defaultRowHeight="14.25"/>
  <cols>
    <col min="1" max="1" width="10.625" style="0" customWidth="1"/>
    <col min="2" max="2" width="29.375" style="0" customWidth="1"/>
    <col min="3" max="3" width="20.50390625" style="0" customWidth="1"/>
    <col min="4" max="4" width="10.625" style="0" customWidth="1"/>
    <col min="5" max="5" width="16.00390625" style="0" customWidth="1"/>
    <col min="6" max="17" width="10.625" style="0" customWidth="1"/>
    <col min="18" max="18" width="9.00390625" style="0" customWidth="1"/>
  </cols>
  <sheetData>
    <row r="1" spans="1:2" ht="29.25" customHeight="1">
      <c r="A1" s="27" t="s">
        <v>0</v>
      </c>
      <c r="B1" s="27"/>
    </row>
    <row r="2" spans="1:17" ht="35.2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73.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2" t="s">
        <v>9</v>
      </c>
      <c r="I3" s="3" t="s">
        <v>10</v>
      </c>
      <c r="J3" s="4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5" t="s">
        <v>17</v>
      </c>
      <c r="Q3" s="1" t="s">
        <v>18</v>
      </c>
    </row>
    <row r="4" spans="1:17" ht="15">
      <c r="A4" s="29" t="s">
        <v>19</v>
      </c>
      <c r="B4" s="29"/>
      <c r="C4" s="29"/>
      <c r="D4" s="29"/>
      <c r="E4" s="29"/>
      <c r="F4" s="29"/>
      <c r="G4" s="29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87.75" customHeight="1">
      <c r="A5" s="7">
        <v>1</v>
      </c>
      <c r="B5" s="8" t="s">
        <v>20</v>
      </c>
      <c r="C5" s="9"/>
      <c r="D5" s="10" t="s">
        <v>21</v>
      </c>
      <c r="E5" s="11" t="s">
        <v>22</v>
      </c>
      <c r="F5" s="12" t="s">
        <v>23</v>
      </c>
      <c r="G5" s="12">
        <v>1</v>
      </c>
      <c r="H5" s="13">
        <v>120</v>
      </c>
      <c r="I5" s="14"/>
      <c r="J5" s="15">
        <v>0.08</v>
      </c>
      <c r="K5" s="16">
        <f>I5*J5</f>
        <v>0</v>
      </c>
      <c r="L5" s="17">
        <f>I5+K5</f>
        <v>0</v>
      </c>
      <c r="M5" s="18">
        <f>H5*I5</f>
        <v>0</v>
      </c>
      <c r="N5" s="18">
        <f>H5*K5</f>
        <v>0</v>
      </c>
      <c r="O5" s="18">
        <f>H5*L5</f>
        <v>0</v>
      </c>
      <c r="P5" s="16"/>
      <c r="Q5" s="16"/>
    </row>
    <row r="6" spans="1:17" ht="60" customHeight="1">
      <c r="A6" s="7">
        <v>2</v>
      </c>
      <c r="B6" s="11" t="s">
        <v>24</v>
      </c>
      <c r="C6" s="9"/>
      <c r="D6" s="19" t="s">
        <v>25</v>
      </c>
      <c r="E6" s="12" t="s">
        <v>26</v>
      </c>
      <c r="F6" s="12" t="s">
        <v>27</v>
      </c>
      <c r="G6" s="12" t="s">
        <v>28</v>
      </c>
      <c r="H6" s="13">
        <v>40</v>
      </c>
      <c r="I6" s="14"/>
      <c r="J6" s="15">
        <v>0.08</v>
      </c>
      <c r="K6" s="16">
        <f>I6*J6</f>
        <v>0</v>
      </c>
      <c r="L6" s="17">
        <f>I6+K6</f>
        <v>0</v>
      </c>
      <c r="M6" s="18">
        <f>H6*I6</f>
        <v>0</v>
      </c>
      <c r="N6" s="18">
        <f>H6*K6</f>
        <v>0</v>
      </c>
      <c r="O6" s="18">
        <f>H6*L6</f>
        <v>0</v>
      </c>
      <c r="P6" s="16"/>
      <c r="Q6" s="16"/>
    </row>
    <row r="7" spans="1:17" ht="60" customHeight="1">
      <c r="A7" s="7">
        <v>3</v>
      </c>
      <c r="B7" s="11" t="s">
        <v>24</v>
      </c>
      <c r="C7" s="9"/>
      <c r="D7" s="19" t="s">
        <v>25</v>
      </c>
      <c r="E7" s="10" t="s">
        <v>29</v>
      </c>
      <c r="F7" s="11" t="s">
        <v>30</v>
      </c>
      <c r="G7" s="11">
        <v>60</v>
      </c>
      <c r="H7" s="13">
        <v>65</v>
      </c>
      <c r="I7" s="14"/>
      <c r="J7" s="15">
        <v>0.08</v>
      </c>
      <c r="K7" s="16">
        <f>I7*J7</f>
        <v>0</v>
      </c>
      <c r="L7" s="17">
        <f>I7+K7</f>
        <v>0</v>
      </c>
      <c r="M7" s="18">
        <f>H7*I7</f>
        <v>0</v>
      </c>
      <c r="N7" s="18">
        <f>H7*K7</f>
        <v>0</v>
      </c>
      <c r="O7" s="18">
        <f>H7*L7</f>
        <v>0</v>
      </c>
      <c r="P7" s="16"/>
      <c r="Q7" s="16"/>
    </row>
    <row r="8" spans="1:17" ht="30.75" customHeight="1">
      <c r="A8" s="30" t="s">
        <v>31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</row>
    <row r="9" spans="1:17" ht="60" customHeight="1">
      <c r="A9" s="11">
        <v>1</v>
      </c>
      <c r="B9" s="11" t="s">
        <v>32</v>
      </c>
      <c r="C9" s="11"/>
      <c r="D9" s="11" t="s">
        <v>33</v>
      </c>
      <c r="E9" s="11" t="s">
        <v>34</v>
      </c>
      <c r="F9" s="11" t="s">
        <v>35</v>
      </c>
      <c r="G9" s="11" t="s">
        <v>36</v>
      </c>
      <c r="H9" s="13">
        <v>3</v>
      </c>
      <c r="I9" s="14"/>
      <c r="J9" s="15">
        <v>0.08</v>
      </c>
      <c r="K9" s="16">
        <f>I9*J9</f>
        <v>0</v>
      </c>
      <c r="L9" s="17">
        <f>I9+K9</f>
        <v>0</v>
      </c>
      <c r="M9" s="18">
        <f>H9*I9</f>
        <v>0</v>
      </c>
      <c r="N9" s="18">
        <f>H9*K9</f>
        <v>0</v>
      </c>
      <c r="O9" s="18">
        <f>H9*L9</f>
        <v>0</v>
      </c>
      <c r="P9" s="16"/>
      <c r="Q9" s="16"/>
    </row>
    <row r="10" spans="1:17" ht="33.75" customHeight="1">
      <c r="A10" s="31" t="s">
        <v>37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</row>
    <row r="11" spans="1:17" ht="60" customHeight="1">
      <c r="A11" s="11">
        <v>1</v>
      </c>
      <c r="B11" s="11" t="s">
        <v>38</v>
      </c>
      <c r="C11" s="11"/>
      <c r="D11" s="20" t="s">
        <v>21</v>
      </c>
      <c r="E11" s="11" t="s">
        <v>39</v>
      </c>
      <c r="F11" s="11" t="s">
        <v>40</v>
      </c>
      <c r="G11" s="11">
        <v>10</v>
      </c>
      <c r="H11" s="13">
        <v>11</v>
      </c>
      <c r="I11" s="14"/>
      <c r="J11" s="15">
        <v>0.08</v>
      </c>
      <c r="K11" s="16">
        <f>I11*J11</f>
        <v>0</v>
      </c>
      <c r="L11" s="17">
        <f>I11+K11</f>
        <v>0</v>
      </c>
      <c r="M11" s="18">
        <f>H11*I11</f>
        <v>0</v>
      </c>
      <c r="N11" s="18">
        <f>H11*K11</f>
        <v>0</v>
      </c>
      <c r="O11" s="18">
        <f>H11*L11</f>
        <v>0</v>
      </c>
      <c r="P11" s="16"/>
      <c r="Q11" s="16"/>
    </row>
    <row r="12" spans="1:17" ht="36.75" customHeight="1">
      <c r="A12" s="32" t="s">
        <v>41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1:17" ht="45.75" customHeight="1">
      <c r="A13" s="21">
        <v>1</v>
      </c>
      <c r="B13" s="12" t="s">
        <v>42</v>
      </c>
      <c r="C13" s="21"/>
      <c r="D13" s="10" t="s">
        <v>21</v>
      </c>
      <c r="E13" s="12" t="s">
        <v>43</v>
      </c>
      <c r="F13" s="12" t="s">
        <v>44</v>
      </c>
      <c r="G13" s="12">
        <v>1</v>
      </c>
      <c r="H13" s="21">
        <v>850</v>
      </c>
      <c r="I13" s="21"/>
      <c r="J13" s="15">
        <v>0.08</v>
      </c>
      <c r="K13" s="16">
        <f>I13*J13</f>
        <v>0</v>
      </c>
      <c r="L13" s="22">
        <f>I13+K13</f>
        <v>0</v>
      </c>
      <c r="M13" s="18">
        <f>H13*I13</f>
        <v>0</v>
      </c>
      <c r="N13" s="18">
        <f>H13*K13</f>
        <v>0</v>
      </c>
      <c r="O13" s="18">
        <f>H13*L13</f>
        <v>0</v>
      </c>
      <c r="P13" s="6"/>
      <c r="Q13" s="6"/>
    </row>
    <row r="14" spans="1:17" ht="32.25" customHeight="1">
      <c r="A14" s="23"/>
      <c r="B14" s="24"/>
      <c r="C14" s="23"/>
      <c r="D14" s="23"/>
      <c r="E14" s="23"/>
      <c r="F14" s="23"/>
      <c r="G14" s="23"/>
      <c r="H14" s="23"/>
      <c r="I14" s="23"/>
      <c r="J14" s="23"/>
      <c r="K14" s="23"/>
      <c r="L14" s="25" t="s">
        <v>45</v>
      </c>
      <c r="M14" s="26">
        <f>M5+M6+M7+M9+M11+M13</f>
        <v>0</v>
      </c>
      <c r="N14" s="26">
        <f>N5+N6+N7+N9+N11+N13</f>
        <v>0</v>
      </c>
      <c r="O14" s="26">
        <f>O5+O6+O7+O9+O11+O13</f>
        <v>0</v>
      </c>
      <c r="P14" s="23"/>
      <c r="Q14" s="23"/>
    </row>
  </sheetData>
  <sheetProtection/>
  <mergeCells count="6">
    <mergeCell ref="A1:B1"/>
    <mergeCell ref="A2:Q2"/>
    <mergeCell ref="A4:G4"/>
    <mergeCell ref="A8:Q8"/>
    <mergeCell ref="A10:Q10"/>
    <mergeCell ref="A12:Q12"/>
  </mergeCells>
  <printOptions/>
  <pageMargins left="0" right="0" top="0.39370078740157505" bottom="0.39370078740157505" header="0" footer="0"/>
  <pageSetup firstPageNumber="1" useFirstPageNumber="1" fitToHeight="1" fitToWidth="1" orientation="landscape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8.25390625" style="0" customWidth="1"/>
    <col min="2" max="2" width="10.625" style="0" customWidth="1"/>
    <col min="3" max="3" width="10.625" style="44" customWidth="1"/>
    <col min="4" max="16" width="10.625" style="0" customWidth="1"/>
    <col min="17" max="17" width="9.00390625" style="0" customWidth="1"/>
  </cols>
  <sheetData>
    <row r="1" spans="1:16" ht="45.75" customHeight="1">
      <c r="A1" s="33"/>
      <c r="B1" s="34" t="s">
        <v>46</v>
      </c>
      <c r="C1" s="35"/>
      <c r="D1" s="33"/>
      <c r="E1" s="33"/>
      <c r="F1" s="34" t="s">
        <v>47</v>
      </c>
      <c r="G1" s="33"/>
      <c r="H1" s="33"/>
      <c r="I1" s="33"/>
      <c r="J1" s="34" t="s">
        <v>48</v>
      </c>
      <c r="K1" s="33"/>
      <c r="L1" s="33"/>
      <c r="M1" s="33"/>
      <c r="N1" s="34" t="s">
        <v>49</v>
      </c>
      <c r="O1" s="33"/>
      <c r="P1" s="34" t="s">
        <v>50</v>
      </c>
    </row>
    <row r="2" spans="1:16" ht="42" customHeight="1">
      <c r="A2" s="36" t="s">
        <v>51</v>
      </c>
      <c r="B2" s="37">
        <f aca="true" t="shared" si="0" ref="B2:B7">D2/C2</f>
        <v>8.833333333333332</v>
      </c>
      <c r="C2" s="33">
        <v>1.08</v>
      </c>
      <c r="D2" s="38">
        <v>9.54</v>
      </c>
      <c r="E2" s="33"/>
      <c r="F2" s="37">
        <f>H2/G2</f>
        <v>8.87962962962963</v>
      </c>
      <c r="G2" s="33">
        <v>1.08</v>
      </c>
      <c r="H2" s="38">
        <v>9.59</v>
      </c>
      <c r="I2" s="33"/>
      <c r="J2" s="39" t="s">
        <v>52</v>
      </c>
      <c r="K2" s="33">
        <v>1.08</v>
      </c>
      <c r="L2" s="40" t="s">
        <v>52</v>
      </c>
      <c r="M2" s="33"/>
      <c r="N2" s="41">
        <f>(B2+F2)/2</f>
        <v>8.856481481481481</v>
      </c>
      <c r="O2" s="33">
        <v>1.08</v>
      </c>
      <c r="P2" s="40">
        <f aca="true" t="shared" si="1" ref="P2:P7">N2*O2</f>
        <v>9.565</v>
      </c>
    </row>
    <row r="3" spans="1:16" ht="30" customHeight="1">
      <c r="A3" s="36" t="s">
        <v>53</v>
      </c>
      <c r="B3" s="37">
        <f t="shared" si="0"/>
        <v>27.09259259259259</v>
      </c>
      <c r="C3" s="33">
        <v>1.08</v>
      </c>
      <c r="D3" s="38">
        <v>29.26</v>
      </c>
      <c r="E3" s="33"/>
      <c r="F3" s="37">
        <f>H3/G3</f>
        <v>26.944444444444443</v>
      </c>
      <c r="G3" s="33">
        <f>G2</f>
        <v>1.08</v>
      </c>
      <c r="H3" s="38">
        <v>29.1</v>
      </c>
      <c r="I3" s="33"/>
      <c r="J3" s="39">
        <v>29.93</v>
      </c>
      <c r="K3" s="33">
        <f>K2</f>
        <v>1.08</v>
      </c>
      <c r="L3" s="40">
        <f>J3*K3</f>
        <v>32.324400000000004</v>
      </c>
      <c r="M3" s="33"/>
      <c r="N3" s="41">
        <f>(B3+F3+J3)/3</f>
        <v>27.989012345679015</v>
      </c>
      <c r="O3" s="33">
        <f>O2</f>
        <v>1.08</v>
      </c>
      <c r="P3" s="40">
        <f t="shared" si="1"/>
        <v>30.22813333333334</v>
      </c>
    </row>
    <row r="4" spans="1:16" ht="31.5" customHeight="1">
      <c r="A4" s="36" t="s">
        <v>54</v>
      </c>
      <c r="B4" s="37">
        <f t="shared" si="0"/>
        <v>15.527777777777777</v>
      </c>
      <c r="C4" s="33">
        <v>1.08</v>
      </c>
      <c r="D4" s="38">
        <v>16.77</v>
      </c>
      <c r="E4" s="33"/>
      <c r="F4" s="37">
        <f>H4/G4</f>
        <v>10.046296296296296</v>
      </c>
      <c r="G4" s="33">
        <f>G3</f>
        <v>1.08</v>
      </c>
      <c r="H4" s="38">
        <v>10.85</v>
      </c>
      <c r="I4" s="33"/>
      <c r="J4" s="39">
        <v>15.84</v>
      </c>
      <c r="K4" s="33">
        <f>K3</f>
        <v>1.08</v>
      </c>
      <c r="L4" s="40">
        <f>J4*K4</f>
        <v>17.107200000000002</v>
      </c>
      <c r="M4" s="33"/>
      <c r="N4" s="41">
        <f>(B4+F4+J4)/3</f>
        <v>13.80469135802469</v>
      </c>
      <c r="O4" s="33">
        <f>O3</f>
        <v>1.08</v>
      </c>
      <c r="P4" s="40">
        <f t="shared" si="1"/>
        <v>14.909066666666668</v>
      </c>
    </row>
    <row r="5" spans="1:16" ht="24" customHeight="1">
      <c r="A5" s="36" t="s">
        <v>55</v>
      </c>
      <c r="B5" s="37">
        <f t="shared" si="0"/>
        <v>6.8240740740740735</v>
      </c>
      <c r="C5" s="33">
        <v>1.08</v>
      </c>
      <c r="D5" s="38">
        <v>7.37</v>
      </c>
      <c r="E5" s="33"/>
      <c r="F5" s="37" t="e">
        <f>H5/G5</f>
        <v>#DIV/0!</v>
      </c>
      <c r="G5" s="33"/>
      <c r="H5" s="38">
        <v>6.56</v>
      </c>
      <c r="I5" s="33"/>
      <c r="J5" s="39">
        <v>6.07</v>
      </c>
      <c r="K5" s="33"/>
      <c r="L5" s="40">
        <f>J5*K5</f>
        <v>0</v>
      </c>
      <c r="M5" s="33"/>
      <c r="N5" s="41" t="e">
        <f>(B5+F5+J5)/3</f>
        <v>#DIV/0!</v>
      </c>
      <c r="O5" s="33"/>
      <c r="P5" s="40" t="e">
        <f t="shared" si="1"/>
        <v>#DIV/0!</v>
      </c>
    </row>
    <row r="6" spans="1:16" ht="31.5" customHeight="1">
      <c r="A6" s="36" t="s">
        <v>56</v>
      </c>
      <c r="B6" s="37">
        <f t="shared" si="0"/>
        <v>56.7037037037037</v>
      </c>
      <c r="C6" s="33">
        <v>1.08</v>
      </c>
      <c r="D6" s="38">
        <v>61.24</v>
      </c>
      <c r="E6" s="33"/>
      <c r="F6" s="37" t="s">
        <v>57</v>
      </c>
      <c r="G6" s="33">
        <f>G5</f>
        <v>0</v>
      </c>
      <c r="H6" s="38" t="s">
        <v>52</v>
      </c>
      <c r="I6" s="33"/>
      <c r="J6" s="39" t="s">
        <v>57</v>
      </c>
      <c r="K6" s="33">
        <f>K5</f>
        <v>0</v>
      </c>
      <c r="L6" s="40" t="s">
        <v>57</v>
      </c>
      <c r="M6" s="33"/>
      <c r="N6" s="41">
        <f>B6</f>
        <v>56.7037037037037</v>
      </c>
      <c r="O6" s="33">
        <f>O5</f>
        <v>0</v>
      </c>
      <c r="P6" s="40">
        <f t="shared" si="1"/>
        <v>0</v>
      </c>
    </row>
    <row r="7" spans="1:16" ht="45.75" customHeight="1">
      <c r="A7" s="36" t="s">
        <v>58</v>
      </c>
      <c r="B7" s="37">
        <f t="shared" si="0"/>
        <v>26.546296296296298</v>
      </c>
      <c r="C7" s="33">
        <v>1.08</v>
      </c>
      <c r="D7" s="38">
        <v>28.67</v>
      </c>
      <c r="F7" s="42" t="s">
        <v>52</v>
      </c>
      <c r="H7" s="43" t="s">
        <v>59</v>
      </c>
      <c r="J7" s="39">
        <v>26.55</v>
      </c>
      <c r="K7" s="33">
        <v>1.08</v>
      </c>
      <c r="L7" s="38">
        <f>J7*K7</f>
        <v>28.674000000000003</v>
      </c>
      <c r="N7" s="41">
        <f>(B7+J7)/2</f>
        <v>26.54814814814815</v>
      </c>
      <c r="O7" s="33">
        <v>1.08</v>
      </c>
      <c r="P7" s="40">
        <f t="shared" si="1"/>
        <v>28.672000000000004</v>
      </c>
    </row>
    <row r="8" ht="35.25" customHeight="1"/>
  </sheetData>
  <sheetProtection/>
  <printOptions/>
  <pageMargins left="0" right="0" top="0.39370078740157505" bottom="0.39370078740157505" header="0" footer="0"/>
  <pageSetup firstPageNumber="1" useFirstPageNumber="1" fitToHeight="0" fitToWidth="0" orientation="landscape" pageOrder="overThenDown" paperSize="9" scale="47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Klaudia Korycka</dc:creator>
  <cp:keywords/>
  <dc:description/>
  <cp:lastModifiedBy>Klaudia Korycka</cp:lastModifiedBy>
  <cp:lastPrinted>2023-09-01T08:50:33Z</cp:lastPrinted>
  <dcterms:created xsi:type="dcterms:W3CDTF">2023-07-28T10:02:09Z</dcterms:created>
  <dcterms:modified xsi:type="dcterms:W3CDTF">2023-09-01T12:07:50Z</dcterms:modified>
  <cp:category/>
  <cp:version/>
  <cp:contentType/>
  <cp:contentStatus/>
  <cp:revision>28</cp:revision>
</cp:coreProperties>
</file>